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Sheet1" sheetId="1" r:id="rId1"/>
    <sheet name="WpsReserved_CellImgList" sheetId="2" state="veryHidden" r:id="rId2"/>
  </sheet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B3B263CE451F45079797073C2B596AEA" descr="IMG_2395.HEIC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61310" y="10246360"/>
          <a:ext cx="1259840" cy="17506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A30D88B934664969B9EDD20C609AFF48" descr="14_IMG_20230424_10594991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26260" y="38602285"/>
          <a:ext cx="1979930" cy="1485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0E30E6F0C23B44D8A38C5D8CDBD79F65" descr="54_IMG_20230424_09454312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71370" y="27368500"/>
          <a:ext cx="2195830" cy="1590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3E4C5D8DD58340B1833195ACAB25043E" descr="19_IMG_20230424_10404818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454255" y="23421340"/>
          <a:ext cx="1259840" cy="1679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217F291191174F01A9CC47F34DF97425" descr="26_IMG_20230424_10283047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490450" y="24961850"/>
          <a:ext cx="1259840" cy="1679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89BDD42681A644F29F873442E0234E5B" descr="微信图片_20230425205806"/>
        <xdr:cNvPicPr/>
      </xdr:nvPicPr>
      <xdr:blipFill>
        <a:blip r:embed="rId6"/>
        <a:stretch>
          <a:fillRect/>
        </a:stretch>
      </xdr:blipFill>
      <xdr:spPr>
        <a:xfrm>
          <a:off x="0" y="0"/>
          <a:ext cx="5981700" cy="3970020"/>
        </a:xfrm>
        <a:prstGeom prst="rect">
          <a:avLst/>
        </a:prstGeom>
      </xdr:spPr>
    </xdr:pic>
  </etc:cellImage>
  <etc:cellImage>
    <xdr:pic>
      <xdr:nvPicPr>
        <xdr:cNvPr id="13" name="ID_8820784660094E88B37AEF1B207D099C" descr="8楼箱子里有杂物，拖鞋和扳手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900555" y="43308905"/>
          <a:ext cx="3545205" cy="20027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F95EE219CB974A6E806EE53434FED945" descr="8eefce43f0570f72d5384e09efc09a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1680825" y="28206700"/>
          <a:ext cx="1433830" cy="1231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DCF1DE634213403D9C57129A17359E00" descr="0ab4b57bcb2c341b2119a535a559d4c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1934190" y="10508615"/>
          <a:ext cx="3441700" cy="46145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B98B4663296948618B037F7E417C77D6" descr="3_IMG_20230424_11125197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3776960" y="5952490"/>
          <a:ext cx="1736725" cy="1244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B3CAFC11F9EE4CE4B7C801830B1D5BCA" descr="07e7b193b02c23155ab1ceb9a375cdf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3613765" y="49569370"/>
          <a:ext cx="1199515" cy="15989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D4EE7657CD8B41BCBC7329DC8381016E" descr="23194868d57cffc2e33767c8d9c31d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3281025" y="10904855"/>
          <a:ext cx="2465070" cy="1701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563B770F374645A797188016AEDAB362" descr="3900916840ae0ed92f3294961326daf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869555" y="44220765"/>
          <a:ext cx="2256790" cy="3009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205FEA1E877445FFAC2EAE568A590252" descr="4c98c95fdef2de6b8f55a023ef0f19f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821930" y="38346380"/>
          <a:ext cx="2085340" cy="11855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2504200C8B58425A9A7C5E47BF4A7D18" descr="微信图片编辑_202304251403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903970" y="24588470"/>
          <a:ext cx="1753235" cy="17411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4E3986DED58C44F8B3B13ADCAF81B226" descr="002f8d82fd20fae802f708cdd3d90ff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667375" y="12432030"/>
          <a:ext cx="1783080" cy="1549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0C9B995B431D4401BF61FCB68C46F92C" descr="8b521f70074f28073195174d6e132b0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600700" y="911860"/>
          <a:ext cx="1278255" cy="1724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C96C5BF6C59A4470ADBC6202F016E7A3" descr="ed73700b078ee06dd1350bf4e62ee80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701790" y="2829560"/>
          <a:ext cx="1181100" cy="18307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AEB978AE794844C78E305EB7AEBFD2C1" descr="C:\DOCUME~1\ADMINI~1\LOCALS~1\Temp\WeChat Files\ded2f6acbd41d74267908beb9c34942.jpg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720840" y="27454860"/>
          <a:ext cx="1170940" cy="1666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C5BD9D9B284948B9AC1B83767AE4FD9A" descr="前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749415" y="36301680"/>
          <a:ext cx="1121410" cy="1865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D4A2CE0149DF40B2BF2C0AF95929D91C" descr="c81c1477bed496b67065adc4084ed9f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569970" y="40858440"/>
          <a:ext cx="1238250" cy="17037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58D23DD470DF4931A9FB9CBC8C5DF924" descr="d6cf1afb943c3fd5d458cb08b658cd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676900" y="40791765"/>
          <a:ext cx="1242060" cy="17951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821149CB1DA8415B97E3B48303BDD817" descr="upload_451413336"/>
        <xdr:cNvPicPr/>
      </xdr:nvPicPr>
      <xdr:blipFill>
        <a:blip r:embed="rId23"/>
        <a:stretch>
          <a:fillRect/>
        </a:stretch>
      </xdr:blipFill>
      <xdr:spPr>
        <a:xfrm>
          <a:off x="0" y="0"/>
          <a:ext cx="9144000" cy="4107180"/>
        </a:xfrm>
        <a:prstGeom prst="rect">
          <a:avLst/>
        </a:prstGeom>
      </xdr:spPr>
    </xdr:pic>
  </etc:cellImage>
  <etc:cellImage>
    <xdr:pic>
      <xdr:nvPicPr>
        <xdr:cNvPr id="38" name="ID_E132EA2E09A647EBA839B354DDD035A1"/>
        <xdr:cNvPicPr/>
      </xdr:nvPicPr>
      <xdr:blipFill>
        <a:blip r:embed="rId24"/>
        <a:stretch>
          <a:fillRect/>
        </a:stretch>
      </xdr:blipFill>
      <xdr:spPr>
        <a:xfrm>
          <a:off x="6423025" y="53553995"/>
          <a:ext cx="4561205" cy="3421380"/>
        </a:xfrm>
        <a:prstGeom prst="rect">
          <a:avLst/>
        </a:prstGeom>
      </xdr:spPr>
    </xdr:pic>
  </etc:cellImage>
  <etc:cellImage>
    <xdr:pic>
      <xdr:nvPicPr>
        <xdr:cNvPr id="42" name="ID_0DD3459E8C534BE0A7DCB83FFFF0359E" descr="upload_123695590"/>
        <xdr:cNvPicPr/>
      </xdr:nvPicPr>
      <xdr:blipFill>
        <a:blip r:embed="rId25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51" name="ID_F175B6EA1BA9450CA6F2E36D626F257F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8192750" y="8661400"/>
          <a:ext cx="21488400" cy="28651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E5A31605BFCD416CA101330C84BDE24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0526375" y="8661400"/>
          <a:ext cx="21488400" cy="28651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6930B218727D42C29F81E8B40C6A9079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8192750" y="19075400"/>
          <a:ext cx="21488400" cy="286512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<sst xmlns="http://schemas.openxmlformats.org/spreadsheetml/2006/main" count="24" uniqueCount="24">
  <si>
    <t>南浔中心城区小区提升攻坚行动（第二批）附图清单</t>
  </si>
  <si>
    <t>问题类型</t>
  </si>
  <si>
    <t>情况说明</t>
  </si>
  <si>
    <t>附图</t>
  </si>
  <si>
    <t xml:space="preserve">一、内墙皮破损、脱落
</t>
  </si>
  <si>
    <t>主要问题：
1.墙皮破损、大面积脱落、部分砖块外露
2..污损，发霉发黑</t>
  </si>
  <si>
    <t>二、毁绿</t>
  </si>
  <si>
    <t>主要问题：
1.毁绿种菜
2.草皮缺失，大面积裸土                 3.毁绿停车致绿化缺失，要及时补种       4.转角，侧石处小面积缺失</t>
  </si>
  <si>
    <t>三、照明缺损</t>
  </si>
  <si>
    <t xml:space="preserve">主要问题：
1.楼道无照明
2.照明损坏                                         3.小区路灯损坏（嘉和馨苑）                            </t>
  </si>
  <si>
    <t>四、外墙皮破损、脱落</t>
  </si>
  <si>
    <t xml:space="preserve">主要问题：
1.墙皮脱落；                 2.墙面皲裂
3.立面干挂掉落；
4.墙面污损                             5.外墙面落水管损坏                      6.墙体内自来水管漏水                   7.顶楼漏水           </t>
  </si>
  <si>
    <t>五、路面破损</t>
  </si>
  <si>
    <t>主要问题：
1.路面破损、裂缝
2.下水管道，粪窖堵塞，导致路面坑洼、积水
3.井盖凹陷、破损                       4.生态停车位改造</t>
  </si>
  <si>
    <t>六、体育设施破损</t>
  </si>
  <si>
    <t xml:space="preserve">主要问题：
1.大部分小区无体育设施
2.设施老旧损坏、生锈
3.设施废弃 </t>
  </si>
  <si>
    <t>七、卫生死角</t>
  </si>
  <si>
    <t>主要问题：
1.建筑垃圾、装修废弃物堆放
2.车库顶棚、天台等较高处垃圾废弃物堆积
3.河道边大型树枝</t>
  </si>
  <si>
    <t>八、网线杂乱</t>
  </si>
  <si>
    <t>主要问题：
1.楼道内外强弱线箱混乱
2.电瓶车飞线充电
3.电箱敞开、缺盖，锈蚀             4.开放式小区内电线杆多，各种线路私接乱拉</t>
  </si>
  <si>
    <t>九、消防问题</t>
  </si>
  <si>
    <t>主要问题：
1.消防系统瘫痪
2.消防设施缺失、无人维护</t>
  </si>
  <si>
    <t>十、管道问题</t>
  </si>
  <si>
    <t>主要问题：
1.管道破损
2.下水堵塞
3.废旧烟管有安全隐患
4.油烟管滴漏</t>
  </si>
</sst>
</file>

<file path=xl/styles.xml><?xml version="1.0" encoding="utf-8"?>
<styleSheet xmlns="http://schemas.openxmlformats.org/spreadsheetml/2006/main" xmlns:xr9="http://schemas.microsoft.com/office/spreadsheetml/2016/revision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2" borderId="4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5" applyNumberFormat="0" applyFill="0" applyAlignment="0" applyProtection="0">
      <alignment vertical="center"/>
    </xf>
    <xf numFmtId="0" fontId="11" fillId="0" borderId="5" applyNumberFormat="0" applyFill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3" borderId="7" applyNumberFormat="0" applyAlignment="0" applyProtection="0">
      <alignment vertical="center"/>
    </xf>
    <xf numFmtId="0" fontId="14" fillId="4" borderId="8" applyNumberFormat="0" applyAlignment="0" applyProtection="0">
      <alignment vertical="center"/>
    </xf>
    <xf numFmtId="0" fontId="15" fillId="4" borderId="7" applyNumberFormat="0" applyAlignment="0" applyProtection="0">
      <alignment vertical="center"/>
    </xf>
    <xf numFmtId="0" fontId="16" fillId="5" borderId="9" applyNumberFormat="0" applyAlignment="0" applyProtection="0">
      <alignment vertical="center"/>
    </xf>
    <xf numFmtId="0" fontId="17" fillId="0" borderId="10" applyNumberFormat="0" applyFill="0" applyAlignment="0" applyProtection="0">
      <alignment vertical="center"/>
    </xf>
    <xf numFmtId="0" fontId="18" fillId="0" borderId="11" applyNumberFormat="0" applyFill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</cellStyleXfs>
  <cellXfs count="21">
    <xf numFmtId="0" fontId="0" fillId="0" borderId="0" xfId="0">
      <alignment vertical="center"/>
    </xf>
    <xf numFmtId="0" fontId="1" fillId="0" borderId="0" xfId="0" applyFont="1" applyBorder="1" applyAlignment="1">
      <alignment horizontal="center" vertical="center" wrapText="1"/>
    </xf>
    <xf numFmtId="0" fontId="2" fillId="0" borderId="0" xfId="0" applyFont="1" applyBorder="1" applyAlignment="1">
      <alignment horizontal="center" vertical="center" wrapText="1"/>
    </xf>
    <xf numFmtId="0" fontId="2" fillId="0" borderId="0" xfId="0" applyFont="1" applyBorder="1" applyAlignment="1">
      <alignment horizontal="left" vertical="center" wrapText="1"/>
    </xf>
    <xf numFmtId="0" fontId="3" fillId="0" borderId="0" xfId="0" applyFont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 wrapText="1"/>
    </xf>
    <xf numFmtId="0" fontId="2" fillId="0" borderId="1" xfId="0" applyFont="1" applyBorder="1" applyAlignment="1">
      <alignment horizontal="center" vertical="center" wrapText="1"/>
    </xf>
    <xf numFmtId="0" fontId="2" fillId="0" borderId="1" xfId="0" applyNumberFormat="1" applyFont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vertical="center" wrapText="1"/>
    </xf>
    <xf numFmtId="0" fontId="2" fillId="0" borderId="2" xfId="0" applyNumberFormat="1" applyFont="1" applyBorder="1" applyAlignment="1">
      <alignment horizontal="center" vertical="center"/>
    </xf>
    <xf numFmtId="0" fontId="2" fillId="0" borderId="2" xfId="0" applyNumberFormat="1" applyFont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 wrapText="1"/>
    </xf>
    <xf numFmtId="0" fontId="2" fillId="0" borderId="0" xfId="0" applyNumberFormat="1" applyFont="1" applyBorder="1" applyAlignment="1">
      <alignment horizontal="center" vertical="center" wrapText="1"/>
    </xf>
    <xf numFmtId="0" fontId="0" fillId="0" borderId="0" xfId="0" applyFont="1" applyBorder="1" applyAlignment="1">
      <alignment horizontal="center" vertical="center" wrapText="1"/>
    </xf>
    <xf numFmtId="0" fontId="2" fillId="0" borderId="3" xfId="0" applyNumberFormat="1" applyFont="1" applyBorder="1" applyAlignment="1">
      <alignment horizontal="justify" vertical="center" wrapText="1"/>
    </xf>
    <xf numFmtId="0" fontId="2" fillId="0" borderId="3" xfId="0" applyFont="1" applyBorder="1" applyAlignment="1">
      <alignment horizontal="center" vertical="center" wrapText="1"/>
    </xf>
    <xf numFmtId="0" fontId="0" fillId="0" borderId="3" xfId="0" applyNumberFormat="1" applyFont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33.jpeg"/><Relationship Id="rId8" Type="http://schemas.openxmlformats.org/officeDocument/2006/relationships/image" Target="media/image32.jpeg"/><Relationship Id="rId7" Type="http://schemas.openxmlformats.org/officeDocument/2006/relationships/image" Target="media/image31.jpeg"/><Relationship Id="rId6" Type="http://schemas.openxmlformats.org/officeDocument/2006/relationships/image" Target="media/image30.png"/><Relationship Id="rId5" Type="http://schemas.openxmlformats.org/officeDocument/2006/relationships/image" Target="media/image29.jpeg"/><Relationship Id="rId4" Type="http://schemas.openxmlformats.org/officeDocument/2006/relationships/image" Target="media/image28.jpeg"/><Relationship Id="rId3" Type="http://schemas.openxmlformats.org/officeDocument/2006/relationships/image" Target="media/image27.jpeg"/><Relationship Id="rId28" Type="http://schemas.openxmlformats.org/officeDocument/2006/relationships/image" Target="media/image52.png"/><Relationship Id="rId27" Type="http://schemas.openxmlformats.org/officeDocument/2006/relationships/image" Target="media/image51.png"/><Relationship Id="rId26" Type="http://schemas.openxmlformats.org/officeDocument/2006/relationships/image" Target="media/image50.png"/><Relationship Id="rId25" Type="http://schemas.openxmlformats.org/officeDocument/2006/relationships/image" Target="media/image49.jpeg"/><Relationship Id="rId24" Type="http://schemas.openxmlformats.org/officeDocument/2006/relationships/image" Target="media/image48.png"/><Relationship Id="rId23" Type="http://schemas.openxmlformats.org/officeDocument/2006/relationships/image" Target="media/image47.jpeg"/><Relationship Id="rId22" Type="http://schemas.openxmlformats.org/officeDocument/2006/relationships/image" Target="media/image46.jpeg"/><Relationship Id="rId21" Type="http://schemas.openxmlformats.org/officeDocument/2006/relationships/image" Target="media/image45.jpeg"/><Relationship Id="rId20" Type="http://schemas.openxmlformats.org/officeDocument/2006/relationships/image" Target="media/image44.jpeg"/><Relationship Id="rId2" Type="http://schemas.openxmlformats.org/officeDocument/2006/relationships/image" Target="media/image26.jpeg"/><Relationship Id="rId19" Type="http://schemas.openxmlformats.org/officeDocument/2006/relationships/image" Target="media/image43.jpeg"/><Relationship Id="rId18" Type="http://schemas.openxmlformats.org/officeDocument/2006/relationships/image" Target="media/image42.png"/><Relationship Id="rId17" Type="http://schemas.openxmlformats.org/officeDocument/2006/relationships/image" Target="media/image41.png"/><Relationship Id="rId16" Type="http://schemas.openxmlformats.org/officeDocument/2006/relationships/image" Target="media/image40.jpeg"/><Relationship Id="rId15" Type="http://schemas.openxmlformats.org/officeDocument/2006/relationships/image" Target="media/image39.jpeg"/><Relationship Id="rId14" Type="http://schemas.openxmlformats.org/officeDocument/2006/relationships/image" Target="media/image38.jpeg"/><Relationship Id="rId13" Type="http://schemas.openxmlformats.org/officeDocument/2006/relationships/image" Target="media/image37.jpeg"/><Relationship Id="rId12" Type="http://schemas.openxmlformats.org/officeDocument/2006/relationships/image" Target="media/image36.jpeg"/><Relationship Id="rId11" Type="http://schemas.openxmlformats.org/officeDocument/2006/relationships/image" Target="media/image35.jpeg"/><Relationship Id="rId10" Type="http://schemas.openxmlformats.org/officeDocument/2006/relationships/image" Target="media/image34.jpeg"/><Relationship Id="rId1" Type="http://schemas.openxmlformats.org/officeDocument/2006/relationships/image" Target="media/image25.jpeg"/></Relationships>
</file>

<file path=xl/_rels/workbook.xml.rels><?xml version="1.0" encoding="UTF-8" standalone="yes"?>
<Relationships xmlns="http://schemas.openxmlformats.org/package/2006/relationships"><Relationship Id="rId9" Type="http://www.wps.cn/officeDocument/2020/cellImage" Target="cellimages.xml"/><Relationship Id="rId8" Type="http://schemas.openxmlformats.org/officeDocument/2006/relationships/sharedStrings" Target="sharedStrings.xml"/><Relationship Id="rId7" Type="http://schemas.openxmlformats.org/officeDocument/2006/relationships/styles" Target="styles.xml"/><Relationship Id="rId6" Type="http://schemas.openxmlformats.org/officeDocument/2006/relationships/theme" Target="theme/theme1.xml"/><Relationship Id="rId5" Type="http://schemas.openxmlformats.org/officeDocument/2006/relationships/customXml" Target="../customXml/item3.xml"/><Relationship Id="rId4" Type="http://schemas.openxmlformats.org/officeDocument/2006/relationships/customXml" Target="../customXml/item2.xml"/><Relationship Id="rId3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29845</xdr:colOff>
      <xdr:row>3</xdr:row>
      <xdr:rowOff>34925</xdr:rowOff>
    </xdr:from>
    <xdr:to>
      <xdr:col>5</xdr:col>
      <xdr:colOff>2259965</xdr:colOff>
      <xdr:row>3</xdr:row>
      <xdr:rowOff>2128520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221720" y="3044825"/>
          <a:ext cx="2230120" cy="2093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226695</xdr:colOff>
      <xdr:row>3</xdr:row>
      <xdr:rowOff>186055</xdr:rowOff>
    </xdr:from>
    <xdr:to>
      <xdr:col>2</xdr:col>
      <xdr:colOff>2221865</xdr:colOff>
      <xdr:row>3</xdr:row>
      <xdr:rowOff>2021840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417695" y="3195955"/>
          <a:ext cx="1995170" cy="1835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273685</xdr:colOff>
      <xdr:row>2</xdr:row>
      <xdr:rowOff>24130</xdr:rowOff>
    </xdr:from>
    <xdr:to>
      <xdr:col>3</xdr:col>
      <xdr:colOff>1882775</xdr:colOff>
      <xdr:row>2</xdr:row>
      <xdr:rowOff>2084705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798310" y="875030"/>
          <a:ext cx="1609090" cy="206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2298065</xdr:colOff>
      <xdr:row>2</xdr:row>
      <xdr:rowOff>311150</xdr:rowOff>
    </xdr:from>
    <xdr:to>
      <xdr:col>6</xdr:col>
      <xdr:colOff>56515</xdr:colOff>
      <xdr:row>2</xdr:row>
      <xdr:rowOff>1860550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156315" y="1162050"/>
          <a:ext cx="2425700" cy="1549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2286000</xdr:colOff>
      <xdr:row>2</xdr:row>
      <xdr:rowOff>37465</xdr:rowOff>
    </xdr:from>
    <xdr:to>
      <xdr:col>7</xdr:col>
      <xdr:colOff>2327275</xdr:colOff>
      <xdr:row>2</xdr:row>
      <xdr:rowOff>1841500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811500" y="888365"/>
          <a:ext cx="2374900" cy="180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2234565</xdr:colOff>
      <xdr:row>2</xdr:row>
      <xdr:rowOff>2125345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191000" y="850900"/>
          <a:ext cx="2234565" cy="212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249555</xdr:colOff>
      <xdr:row>5</xdr:row>
      <xdr:rowOff>27305</xdr:rowOff>
    </xdr:from>
    <xdr:to>
      <xdr:col>2</xdr:col>
      <xdr:colOff>1894205</xdr:colOff>
      <xdr:row>5</xdr:row>
      <xdr:rowOff>2065020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440555" y="7355205"/>
          <a:ext cx="1644650" cy="2037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238125</xdr:colOff>
      <xdr:row>5</xdr:row>
      <xdr:rowOff>75565</xdr:rowOff>
    </xdr:from>
    <xdr:to>
      <xdr:col>3</xdr:col>
      <xdr:colOff>2240915</xdr:colOff>
      <xdr:row>5</xdr:row>
      <xdr:rowOff>2042795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762750" y="7403465"/>
          <a:ext cx="2002790" cy="196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202565</xdr:colOff>
      <xdr:row>5</xdr:row>
      <xdr:rowOff>87630</xdr:rowOff>
    </xdr:from>
    <xdr:to>
      <xdr:col>5</xdr:col>
      <xdr:colOff>1838960</xdr:colOff>
      <xdr:row>5</xdr:row>
      <xdr:rowOff>2021840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1394440" y="7415530"/>
          <a:ext cx="1636395" cy="1934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5</xdr:row>
      <xdr:rowOff>170180</xdr:rowOff>
    </xdr:from>
    <xdr:to>
      <xdr:col>7</xdr:col>
      <xdr:colOff>33655</xdr:colOff>
      <xdr:row>5</xdr:row>
      <xdr:rowOff>2004060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3525500" y="7498080"/>
          <a:ext cx="2367280" cy="1833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214630</xdr:colOff>
      <xdr:row>5</xdr:row>
      <xdr:rowOff>39370</xdr:rowOff>
    </xdr:from>
    <xdr:to>
      <xdr:col>7</xdr:col>
      <xdr:colOff>2045970</xdr:colOff>
      <xdr:row>6</xdr:row>
      <xdr:rowOff>4445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6073755" y="7367270"/>
          <a:ext cx="1831340" cy="2124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35560</xdr:colOff>
      <xdr:row>6</xdr:row>
      <xdr:rowOff>158750</xdr:rowOff>
    </xdr:from>
    <xdr:to>
      <xdr:col>6</xdr:col>
      <xdr:colOff>2329815</xdr:colOff>
      <xdr:row>6</xdr:row>
      <xdr:rowOff>1871980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3561060" y="9645650"/>
          <a:ext cx="2294255" cy="1713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238125</xdr:colOff>
      <xdr:row>6</xdr:row>
      <xdr:rowOff>121285</xdr:rowOff>
    </xdr:from>
    <xdr:to>
      <xdr:col>2</xdr:col>
      <xdr:colOff>2057400</xdr:colOff>
      <xdr:row>6</xdr:row>
      <xdr:rowOff>1990725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429125" y="9608185"/>
          <a:ext cx="1819275" cy="1869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2322195</xdr:colOff>
      <xdr:row>7</xdr:row>
      <xdr:rowOff>182245</xdr:rowOff>
    </xdr:from>
    <xdr:to>
      <xdr:col>4</xdr:col>
      <xdr:colOff>13335</xdr:colOff>
      <xdr:row>7</xdr:row>
      <xdr:rowOff>1944370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513195" y="11828145"/>
          <a:ext cx="2358390" cy="1762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59690</xdr:colOff>
      <xdr:row>8</xdr:row>
      <xdr:rowOff>146685</xdr:rowOff>
    </xdr:from>
    <xdr:to>
      <xdr:col>5</xdr:col>
      <xdr:colOff>2332355</xdr:colOff>
      <xdr:row>8</xdr:row>
      <xdr:rowOff>1852930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1251565" y="13951585"/>
          <a:ext cx="2272665" cy="1706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71755</xdr:colOff>
      <xdr:row>8</xdr:row>
      <xdr:rowOff>134620</xdr:rowOff>
    </xdr:from>
    <xdr:to>
      <xdr:col>3</xdr:col>
      <xdr:colOff>2273935</xdr:colOff>
      <xdr:row>8</xdr:row>
      <xdr:rowOff>1847215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596380" y="13939520"/>
          <a:ext cx="2202180" cy="1712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190500</xdr:colOff>
      <xdr:row>8</xdr:row>
      <xdr:rowOff>40005</xdr:rowOff>
    </xdr:from>
    <xdr:to>
      <xdr:col>2</xdr:col>
      <xdr:colOff>2112010</xdr:colOff>
      <xdr:row>8</xdr:row>
      <xdr:rowOff>1936750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381500" y="13844905"/>
          <a:ext cx="1921510" cy="1896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404495</xdr:colOff>
      <xdr:row>11</xdr:row>
      <xdr:rowOff>123190</xdr:rowOff>
    </xdr:from>
    <xdr:to>
      <xdr:col>3</xdr:col>
      <xdr:colOff>1918970</xdr:colOff>
      <xdr:row>11</xdr:row>
      <xdr:rowOff>1988185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929120" y="20405090"/>
          <a:ext cx="1514475" cy="1864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3072130</xdr:colOff>
      <xdr:row>11</xdr:row>
      <xdr:rowOff>218440</xdr:rowOff>
    </xdr:from>
    <xdr:to>
      <xdr:col>3</xdr:col>
      <xdr:colOff>1905</xdr:colOff>
      <xdr:row>11</xdr:row>
      <xdr:rowOff>1771015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167505" y="20500340"/>
          <a:ext cx="2359025" cy="155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464185</xdr:colOff>
      <xdr:row>11</xdr:row>
      <xdr:rowOff>74930</xdr:rowOff>
    </xdr:from>
    <xdr:to>
      <xdr:col>7</xdr:col>
      <xdr:colOff>1934210</xdr:colOff>
      <xdr:row>11</xdr:row>
      <xdr:rowOff>1998345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6323310" y="20356830"/>
          <a:ext cx="1470025" cy="192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452755</xdr:colOff>
      <xdr:row>11</xdr:row>
      <xdr:rowOff>170815</xdr:rowOff>
    </xdr:from>
    <xdr:to>
      <xdr:col>6</xdr:col>
      <xdr:colOff>1937385</xdr:colOff>
      <xdr:row>11</xdr:row>
      <xdr:rowOff>2066290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3978255" y="20452715"/>
          <a:ext cx="1484630" cy="1895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440055</xdr:colOff>
      <xdr:row>11</xdr:row>
      <xdr:rowOff>99695</xdr:rowOff>
    </xdr:from>
    <xdr:to>
      <xdr:col>5</xdr:col>
      <xdr:colOff>1960880</xdr:colOff>
      <xdr:row>11</xdr:row>
      <xdr:rowOff>1965960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1631930" y="20381595"/>
          <a:ext cx="1520825" cy="1866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10</xdr:row>
      <xdr:rowOff>194310</xdr:rowOff>
    </xdr:from>
    <xdr:to>
      <xdr:col>6</xdr:col>
      <xdr:colOff>45085</xdr:colOff>
      <xdr:row>10</xdr:row>
      <xdr:rowOff>1988820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1191875" y="18317210"/>
          <a:ext cx="2378710" cy="179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9</xdr:row>
      <xdr:rowOff>278130</xdr:rowOff>
    </xdr:from>
    <xdr:to>
      <xdr:col>8</xdr:col>
      <xdr:colOff>50800</xdr:colOff>
      <xdr:row>9</xdr:row>
      <xdr:rowOff>1882775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5859125" y="16242030"/>
          <a:ext cx="2384425" cy="16046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L13"/>
  <sheetViews>
    <sheetView tabSelected="1" zoomScale="80" zoomScaleNormal="80" workbookViewId="0">
      <selection activeCell="A2" sqref="A2"/>
    </sheetView>
  </sheetViews>
  <sheetFormatPr defaultColWidth="9" defaultRowHeight="14.25"/>
  <cols>
    <col min="1" max="1" width="14.375" style="2" customWidth="1"/>
    <col min="2" max="2" width="40.625" style="3" customWidth="1"/>
    <col min="3" max="9" width="30.625" style="2" customWidth="1"/>
    <col min="10" max="12" width="20.775" style="2" customWidth="1"/>
    <col min="13" max="16384" width="9" style="2"/>
  </cols>
  <sheetData>
    <row r="1" ht="34" customHeight="1" spans="1:12">
      <c r="A1" s="4" t="s">
        <v>0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</row>
    <row r="2" s="1" customFormat="1" ht="33" customHeight="1" spans="1:12">
      <c r="A2" s="5" t="s">
        <v>1</v>
      </c>
      <c r="B2" s="5" t="s">
        <v>2</v>
      </c>
      <c r="C2" s="5" t="s">
        <v>3</v>
      </c>
      <c r="D2" s="5"/>
      <c r="E2" s="5"/>
      <c r="F2" s="5"/>
      <c r="G2" s="5"/>
      <c r="H2" s="5"/>
      <c r="I2" s="2"/>
      <c r="J2" s="2"/>
      <c r="K2" s="2"/>
      <c r="L2" s="2"/>
    </row>
    <row r="3" ht="170" customHeight="1" spans="1:12">
      <c r="A3" s="6" t="s">
        <v>4</v>
      </c>
      <c r="B3" s="7" t="s">
        <v>5</v>
      </c>
      <c r="C3" s="8"/>
      <c r="D3" s="9"/>
      <c r="E3" s="8" t="str">
        <f>_xlfn.DISPIMG("ID_0C9B995B431D4401BF61FCB68C46F92C",1)</f>
        <v>=DISPIMG("ID_0C9B995B431D4401BF61FCB68C46F92C",1)</v>
      </c>
      <c r="F3" s="10"/>
      <c r="G3" s="11" t="str">
        <f>_xlfn.DISPIMG("ID_C96C5BF6C59A4470ADBC6202F016E7A3",1)</f>
        <v>=DISPIMG("ID_C96C5BF6C59A4470ADBC6202F016E7A3",1)</v>
      </c>
      <c r="H3" s="9"/>
      <c r="K3" s="16"/>
      <c r="L3" s="17"/>
    </row>
    <row r="4" ht="170" customHeight="1" spans="1:12">
      <c r="A4" s="6" t="s">
        <v>6</v>
      </c>
      <c r="B4" s="7" t="s">
        <v>7</v>
      </c>
      <c r="C4" s="8"/>
      <c r="D4" s="8" t="str">
        <f>_xlfn.DISPIMG("ID_B98B4663296948618B037F7E417C77D6",1)</f>
        <v>=DISPIMG("ID_B98B4663296948618B037F7E417C77D6",1)</v>
      </c>
      <c r="E4" s="9" t="str">
        <f>_xlfn.DISPIMG("ID_0DD3459E8C534BE0A7DCB83FFFF0359E",1)</f>
        <v>=DISPIMG("ID_0DD3459E8C534BE0A7DCB83FFFF0359E",1)</v>
      </c>
      <c r="F4" s="8"/>
      <c r="G4" s="8"/>
      <c r="H4" s="8"/>
      <c r="L4" s="16"/>
    </row>
    <row r="5" ht="170" customHeight="1" spans="1:8">
      <c r="A5" s="6" t="s">
        <v>8</v>
      </c>
      <c r="B5" s="7" t="s">
        <v>9</v>
      </c>
      <c r="C5" s="8" t="str">
        <f>_xlfn.DISPIMG("ID_B3B263CE451F45079797073C2B596AEA",1)</f>
        <v>=DISPIMG("ID_B3B263CE451F45079797073C2B596AEA",1)</v>
      </c>
      <c r="D5" s="8" t="str">
        <f>_xlfn.DISPIMG("ID_4E3986DED58C44F8B3B13ADCAF81B226",1)</f>
        <v>=DISPIMG("ID_4E3986DED58C44F8B3B13ADCAF81B226",1)</v>
      </c>
      <c r="E5" s="8" t="str">
        <f>_xlfn.DISPIMG("ID_DCF1DE634213403D9C57129A17359E00",1)</f>
        <v>=DISPIMG("ID_DCF1DE634213403D9C57129A17359E00",1)</v>
      </c>
      <c r="F5" s="8" t="str">
        <f>_xlfn.DISPIMG("ID_D4EE7657CD8B41BCBC7329DC8381016E",1)</f>
        <v>=DISPIMG("ID_D4EE7657CD8B41BCBC7329DC8381016E",1)</v>
      </c>
      <c r="G5" s="8"/>
      <c r="H5" s="8"/>
    </row>
    <row r="6" ht="170" customHeight="1" spans="1:10">
      <c r="A6" s="6" t="s">
        <v>10</v>
      </c>
      <c r="B6" s="7" t="s">
        <v>11</v>
      </c>
      <c r="C6" s="8"/>
      <c r="D6" s="12"/>
      <c r="E6" s="9" t="str">
        <f>_xlfn.DISPIMG("ID_821149CB1DA8415B97E3B48303BDD817",1)</f>
        <v>=DISPIMG("ID_821149CB1DA8415B97E3B48303BDD817",1)</v>
      </c>
      <c r="F6" s="8"/>
      <c r="G6" s="8"/>
      <c r="H6" s="13"/>
      <c r="I6" s="18" t="str">
        <f>_xlfn.DISPIMG("ID_F175B6EA1BA9450CA6F2E36D626F257F",1)</f>
        <v>=DISPIMG("ID_F175B6EA1BA9450CA6F2E36D626F257F",1)</v>
      </c>
      <c r="J6" s="19" t="str">
        <f>_xlfn.DISPIMG("ID_E5A31605BFCD416CA101330C84BDE242",1)</f>
        <v>=DISPIMG("ID_E5A31605BFCD416CA101330C84BDE242",1)</v>
      </c>
    </row>
    <row r="7" ht="170" customHeight="1" spans="1:10">
      <c r="A7" s="6" t="s">
        <v>12</v>
      </c>
      <c r="B7" s="7" t="s">
        <v>13</v>
      </c>
      <c r="C7" s="9"/>
      <c r="D7" s="8" t="str">
        <f>_xlfn.DISPIMG("ID_217F291191174F01A9CC47F34DF97425",1)</f>
        <v>=DISPIMG("ID_217F291191174F01A9CC47F34DF97425",1)</v>
      </c>
      <c r="E7" s="8" t="str">
        <f>_xlfn.DISPIMG("ID_3E4C5D8DD58340B1833195ACAB25043E",1)</f>
        <v>=DISPIMG("ID_3E4C5D8DD58340B1833195ACAB25043E",1)</v>
      </c>
      <c r="F7" s="8" t="str">
        <f>_xlfn.DISPIMG("ID_2504200C8B58425A9A7C5E47BF4A7D18",1)</f>
        <v>=DISPIMG("ID_2504200C8B58425A9A7C5E47BF4A7D18",1)</v>
      </c>
      <c r="G7" s="9"/>
      <c r="H7" s="8" t="str">
        <f>_xlfn.DISPIMG("ID_AEB978AE794844C78E305EB7AEBFD2C1",1)</f>
        <v>=DISPIMG("ID_AEB978AE794844C78E305EB7AEBFD2C1",1)</v>
      </c>
      <c r="J7" s="16"/>
    </row>
    <row r="8" ht="170" customHeight="1" spans="1:8">
      <c r="A8" s="6" t="s">
        <v>14</v>
      </c>
      <c r="B8" s="7" t="s">
        <v>15</v>
      </c>
      <c r="C8" s="8" t="str">
        <f>_xlfn.DISPIMG("ID_0E30E6F0C23B44D8A38C5D8CDBD79F65",1)</f>
        <v>=DISPIMG("ID_0E30E6F0C23B44D8A38C5D8CDBD79F65",1)</v>
      </c>
      <c r="D8" s="8"/>
      <c r="E8" s="8" t="str">
        <f>_xlfn.DISPIMG("ID_F95EE219CB974A6E806EE53434FED945",1)</f>
        <v>=DISPIMG("ID_F95EE219CB974A6E806EE53434FED945",1)</v>
      </c>
      <c r="F8" s="8"/>
      <c r="G8" s="8"/>
      <c r="H8" s="8"/>
    </row>
    <row r="9" ht="170" customHeight="1" spans="1:8">
      <c r="A9" s="6" t="s">
        <v>16</v>
      </c>
      <c r="B9" s="7" t="s">
        <v>17</v>
      </c>
      <c r="C9" s="8"/>
      <c r="D9" s="8"/>
      <c r="E9" s="8" t="str">
        <f>_xlfn.DISPIMG("ID_C5BD9D9B284948B9AC1B83767AE4FD9A",1)</f>
        <v>=DISPIMG("ID_C5BD9D9B284948B9AC1B83767AE4FD9A",1)</v>
      </c>
      <c r="F9" s="8"/>
      <c r="H9" s="8"/>
    </row>
    <row r="10" ht="170" customHeight="1" spans="1:9">
      <c r="A10" s="6" t="s">
        <v>18</v>
      </c>
      <c r="B10" s="7" t="s">
        <v>19</v>
      </c>
      <c r="C10" s="8" t="str">
        <f>_xlfn.DISPIMG("ID_89BDD42681A644F29F873442E0234E5B",1)</f>
        <v>=DISPIMG("ID_89BDD42681A644F29F873442E0234E5B",1)</v>
      </c>
      <c r="D10" s="10" t="str">
        <f>_xlfn.DISPIMG("ID_E132EA2E09A647EBA839B354DDD035A1",1)</f>
        <v>=DISPIMG("ID_E132EA2E09A647EBA839B354DDD035A1",1)</v>
      </c>
      <c r="E10" s="8" t="str">
        <f>_xlfn.DISPIMG("ID_58D23DD470DF4931A9FB9CBC8C5DF924",1)</f>
        <v>=DISPIMG("ID_58D23DD470DF4931A9FB9CBC8C5DF924",1)</v>
      </c>
      <c r="F10" s="8" t="str">
        <f>_xlfn.DISPIMG("ID_205FEA1E877445FFAC2EAE568A590252",1)</f>
        <v>=DISPIMG("ID_205FEA1E877445FFAC2EAE568A590252",1)</v>
      </c>
      <c r="G10" s="8" t="str">
        <f>_xlfn.DISPIMG("ID_D4A2CE0149DF40B2BF2C0AF95929D91C",1)</f>
        <v>=DISPIMG("ID_D4A2CE0149DF40B2BF2C0AF95929D91C",1)</v>
      </c>
      <c r="H10" s="14"/>
      <c r="I10" s="20" t="str">
        <f>_xlfn.DISPIMG("ID_6930B218727D42C29F81E8B40C6A9079",1)</f>
        <v>=DISPIMG("ID_6930B218727D42C29F81E8B40C6A9079",1)</v>
      </c>
    </row>
    <row r="11" ht="170" customHeight="1" spans="1:8">
      <c r="A11" s="6" t="s">
        <v>20</v>
      </c>
      <c r="B11" s="7" t="s">
        <v>21</v>
      </c>
      <c r="C11" s="8" t="str">
        <f>_xlfn.DISPIMG("ID_563B770F374645A797188016AEDAB362",1)</f>
        <v>=DISPIMG("ID_563B770F374645A797188016AEDAB362",1)</v>
      </c>
      <c r="D11" s="8" t="str">
        <f>_xlfn.DISPIMG("ID_A30D88B934664969B9EDD20C609AFF48",1)</f>
        <v>=DISPIMG("ID_A30D88B934664969B9EDD20C609AFF48",1)</v>
      </c>
      <c r="E11" s="8" t="str">
        <f>_xlfn.DISPIMG("ID_8820784660094E88B37AEF1B207D099C",1)</f>
        <v>=DISPIMG("ID_8820784660094E88B37AEF1B207D099C",1)</v>
      </c>
      <c r="F11" s="8"/>
      <c r="G11" s="8"/>
      <c r="H11" s="8"/>
    </row>
    <row r="12" ht="170" customHeight="1" spans="1:8">
      <c r="A12" s="6" t="s">
        <v>22</v>
      </c>
      <c r="B12" s="7" t="s">
        <v>23</v>
      </c>
      <c r="C12" s="8"/>
      <c r="D12" s="9"/>
      <c r="E12" s="8" t="str">
        <f>_xlfn.DISPIMG("ID_B3CAFC11F9EE4CE4B7C801830B1D5BCA",1)</f>
        <v>=DISPIMG("ID_B3CAFC11F9EE4CE4B7C801830B1D5BCA",1)</v>
      </c>
      <c r="F12" s="8"/>
      <c r="G12" s="9"/>
      <c r="H12" s="8"/>
    </row>
    <row r="13" spans="7:8">
      <c r="G13" s="15"/>
      <c r="H13" s="15"/>
    </row>
  </sheetData>
  <sheetProtection formatCells="0" insertHyperlinks="0" autoFilter="0"/>
  <mergeCells count="4">
    <mergeCell ref="A1:H1"/>
    <mergeCell ref="C2:H2"/>
    <mergeCell ref="K8:L8"/>
    <mergeCell ref="K12:L12"/>
  </mergeCells>
  <pageMargins left="0.275" right="0.314583333333333" top="0.196527777777778" bottom="0.118055555555556" header="0.118055555555556" footer="0.196527777777778"/>
  <pageSetup paperSize="9" scale="50" fitToHeight="0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sheetProtection formatCells="0" insertHyperlinks="0" autoFilter="0"/>
  <pageMargins left="0.75" right="0.75" top="1" bottom="1" header="0.5" footer="0.5"/>
  <headerFooter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�� 
</file>

<file path=customXml/item2.xml>�� 
</file>

<file path=customXml/item3.xml>�� 
</file>

<file path=customXml/itemProps1.xml><?xml version="1.0" encoding="utf-8"?>
<ds:datastoreItem xmlns:ds="http://schemas.openxmlformats.org/officeDocument/2006/customXml" ds:itemID="{06A0048C-2381-489B-AA07-9611017176EA}">
  <ds:schemaRefs/>
</ds:datastoreItem>
</file>

<file path=customXml/itemProps2.xml><?xml version="1.0" encoding="utf-8"?>
<ds:datastoreItem xmlns:ds="http://schemas.openxmlformats.org/officeDocument/2006/customXml" ds:itemID="{06C82605-B75B-4693-9329-32AAD527C692}">
  <ds:schemaRefs/>
</ds:datastoreItem>
</file>

<file path=customXml/itemProps3.xml><?xml version="1.0" encoding="utf-8"?>
<ds:datastoreItem xmlns:ds="http://schemas.openxmlformats.org/officeDocument/2006/customXml" ds:itemID="{224D003E-15C9-4FFE-AB16-9E66474EAE4E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WWO_openplatform_20210507165418-e6971cd0a6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WpsReserved_CellImgList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城投</cp:lastModifiedBy>
  <dcterms:created xsi:type="dcterms:W3CDTF">2023-04-27T04:11:00Z</dcterms:created>
  <dcterms:modified xsi:type="dcterms:W3CDTF">2023-08-24T01:28:39Z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763B0404CEAB455EA0C1A81FBB9AAB29_12</vt:lpwstr>
  </property>
  <property fmtid="{D5CDD505-2E9C-101B-9397-08002B2CF9AE}" pid="3" name="KSOProductBuildVer">
    <vt:lpwstr>2052-12.1.0.15120</vt:lpwstr>
  </property>
  <property fmtid="{D5CDD505-2E9C-101B-9397-08002B2CF9AE}" pid="4" name="KSOReadingLayout">
    <vt:bool>true</vt:bool>
  </property>
</Properties>
</file>